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借入残高計算シート" sheetId="1" r:id="rId1"/>
    <sheet name="実質負担ゼロ判定シート" sheetId="2" r:id="rId2"/>
  </sheets>
  <definedNames>
    <definedName name="_xlnm.Print_Area" localSheetId="0">借入残高計算シート!$A$1:$P$18</definedName>
  </definedNames>
  <calcPr calcId="145621"/>
</workbook>
</file>

<file path=xl/calcChain.xml><?xml version="1.0" encoding="utf-8"?>
<calcChain xmlns="http://schemas.openxmlformats.org/spreadsheetml/2006/main">
  <c r="H44" i="2" l="1"/>
  <c r="E33" i="2" l="1"/>
  <c r="I14" i="1" l="1"/>
  <c r="I8" i="1"/>
  <c r="M14" i="1" l="1"/>
  <c r="E5" i="2" s="1"/>
  <c r="E37" i="2" s="1"/>
  <c r="E39" i="2" s="1"/>
  <c r="E44" i="2" s="1"/>
  <c r="G43" i="2" s="1"/>
</calcChain>
</file>

<file path=xl/sharedStrings.xml><?xml version="1.0" encoding="utf-8"?>
<sst xmlns="http://schemas.openxmlformats.org/spreadsheetml/2006/main" count="85" uniqueCount="48">
  <si>
    <t>（月々返済分）</t>
    <rPh sb="1" eb="3">
      <t>ツキヅキ</t>
    </rPh>
    <rPh sb="3" eb="5">
      <t>ヘンサイ</t>
    </rPh>
    <rPh sb="5" eb="6">
      <t>ブン</t>
    </rPh>
    <phoneticPr fontId="1"/>
  </si>
  <si>
    <t>各回返済額</t>
    <rPh sb="0" eb="2">
      <t>カクカイ</t>
    </rPh>
    <rPh sb="2" eb="4">
      <t>ヘンサイ</t>
    </rPh>
    <rPh sb="4" eb="5">
      <t>ガク</t>
    </rPh>
    <phoneticPr fontId="1"/>
  </si>
  <si>
    <t>円</t>
    <rPh sb="0" eb="1">
      <t>エン</t>
    </rPh>
    <phoneticPr fontId="1"/>
  </si>
  <si>
    <t>％</t>
    <phoneticPr fontId="1"/>
  </si>
  <si>
    <t>回</t>
    <rPh sb="0" eb="1">
      <t>カイ</t>
    </rPh>
    <phoneticPr fontId="1"/>
  </si>
  <si>
    <t>ｎ回返済後の借入残高</t>
    <rPh sb="1" eb="2">
      <t>カイ</t>
    </rPh>
    <rPh sb="2" eb="4">
      <t>ヘンサイ</t>
    </rPh>
    <rPh sb="4" eb="5">
      <t>ゴ</t>
    </rPh>
    <rPh sb="6" eb="8">
      <t>カリイレ</t>
    </rPh>
    <rPh sb="8" eb="10">
      <t>ザンダカ</t>
    </rPh>
    <phoneticPr fontId="1"/>
  </si>
  <si>
    <t>借入全回数</t>
    <rPh sb="0" eb="2">
      <t>カリイレ</t>
    </rPh>
    <rPh sb="2" eb="3">
      <t>ゼン</t>
    </rPh>
    <rPh sb="3" eb="5">
      <t>カイスウ</t>
    </rPh>
    <phoneticPr fontId="1"/>
  </si>
  <si>
    <t>回後</t>
    <rPh sb="0" eb="1">
      <t>カイ</t>
    </rPh>
    <rPh sb="1" eb="2">
      <t>ゴ</t>
    </rPh>
    <phoneticPr fontId="1"/>
  </si>
  <si>
    <t>求めたい回後</t>
    <rPh sb="0" eb="1">
      <t>モト</t>
    </rPh>
    <rPh sb="4" eb="5">
      <t>カイ</t>
    </rPh>
    <rPh sb="5" eb="6">
      <t>ゴ</t>
    </rPh>
    <phoneticPr fontId="1"/>
  </si>
  <si>
    <t>借入利率（年利）</t>
    <rPh sb="0" eb="2">
      <t>カリイレ</t>
    </rPh>
    <rPh sb="2" eb="4">
      <t>リリツ</t>
    </rPh>
    <rPh sb="5" eb="6">
      <t>ネン</t>
    </rPh>
    <phoneticPr fontId="1"/>
  </si>
  <si>
    <t>（ボーナス返済分）</t>
    <rPh sb="5" eb="7">
      <t>ヘンサイ</t>
    </rPh>
    <rPh sb="7" eb="8">
      <t>ブン</t>
    </rPh>
    <phoneticPr fontId="1"/>
  </si>
  <si>
    <t>円</t>
    <rPh sb="0" eb="1">
      <t>エン</t>
    </rPh>
    <phoneticPr fontId="1"/>
  </si>
  <si>
    <t>合　　計</t>
    <rPh sb="0" eb="1">
      <t>ア</t>
    </rPh>
    <rPh sb="3" eb="4">
      <t>ケイ</t>
    </rPh>
    <phoneticPr fontId="1"/>
  </si>
  <si>
    <t>欄に条件を入力ください</t>
    <rPh sb="0" eb="1">
      <t>ラン</t>
    </rPh>
    <rPh sb="2" eb="4">
      <t>ジョウケン</t>
    </rPh>
    <rPh sb="5" eb="7">
      <t>ニュウリョク</t>
    </rPh>
    <phoneticPr fontId="1"/>
  </si>
  <si>
    <t>* あくまでも概算額です。</t>
    <rPh sb="7" eb="9">
      <t>ガイサン</t>
    </rPh>
    <rPh sb="9" eb="10">
      <t>ガク</t>
    </rPh>
    <phoneticPr fontId="1"/>
  </si>
  <si>
    <t>借入残高</t>
    <rPh sb="0" eb="2">
      <t>カリイ</t>
    </rPh>
    <rPh sb="2" eb="4">
      <t>ザンダカ</t>
    </rPh>
    <phoneticPr fontId="1"/>
  </si>
  <si>
    <t>当初住宅ローン全額繰上返済手数料</t>
    <rPh sb="0" eb="2">
      <t>トウショ</t>
    </rPh>
    <rPh sb="2" eb="4">
      <t>ジュウタク</t>
    </rPh>
    <rPh sb="7" eb="9">
      <t>ゼンガク</t>
    </rPh>
    <rPh sb="9" eb="11">
      <t>クリアゲ</t>
    </rPh>
    <rPh sb="11" eb="13">
      <t>ヘンサイ</t>
    </rPh>
    <rPh sb="13" eb="16">
      <t>テスウリョウ</t>
    </rPh>
    <phoneticPr fontId="1"/>
  </si>
  <si>
    <t>当初住宅ローン金利精算</t>
    <rPh sb="0" eb="2">
      <t>トウショ</t>
    </rPh>
    <rPh sb="2" eb="4">
      <t>ジュウタク</t>
    </rPh>
    <rPh sb="7" eb="9">
      <t>キンリ</t>
    </rPh>
    <rPh sb="9" eb="11">
      <t>セイサン</t>
    </rPh>
    <phoneticPr fontId="1"/>
  </si>
  <si>
    <t>借換え住宅ローン金証印紙代</t>
    <rPh sb="0" eb="2">
      <t>カリカ</t>
    </rPh>
    <rPh sb="3" eb="5">
      <t>ジュウタク</t>
    </rPh>
    <rPh sb="8" eb="9">
      <t>キン</t>
    </rPh>
    <rPh sb="9" eb="10">
      <t>ショウ</t>
    </rPh>
    <rPh sb="10" eb="12">
      <t>インシ</t>
    </rPh>
    <rPh sb="12" eb="13">
      <t>ダイ</t>
    </rPh>
    <phoneticPr fontId="1"/>
  </si>
  <si>
    <t>借換え住宅ローン事務手数料</t>
    <rPh sb="0" eb="2">
      <t>カリカ</t>
    </rPh>
    <rPh sb="3" eb="5">
      <t>ジュウタク</t>
    </rPh>
    <rPh sb="8" eb="10">
      <t>ジム</t>
    </rPh>
    <rPh sb="10" eb="13">
      <t>テスウリョウ</t>
    </rPh>
    <phoneticPr fontId="1"/>
  </si>
  <si>
    <t>借換え住宅ローン保証料</t>
    <rPh sb="0" eb="2">
      <t>カリカ</t>
    </rPh>
    <rPh sb="3" eb="5">
      <t>ジュウタク</t>
    </rPh>
    <rPh sb="8" eb="11">
      <t>ホショウリョウ</t>
    </rPh>
    <phoneticPr fontId="1"/>
  </si>
  <si>
    <t>借換え諸費用</t>
    <rPh sb="0" eb="2">
      <t>カリカ</t>
    </rPh>
    <rPh sb="3" eb="6">
      <t>ショヒヨウ</t>
    </rPh>
    <phoneticPr fontId="1"/>
  </si>
  <si>
    <t>登記費用（抵当権）</t>
    <rPh sb="0" eb="2">
      <t>トウキ</t>
    </rPh>
    <rPh sb="2" eb="4">
      <t>ヒヨウ</t>
    </rPh>
    <rPh sb="5" eb="8">
      <t>テイトウケン</t>
    </rPh>
    <phoneticPr fontId="1"/>
  </si>
  <si>
    <t>登録免許税（抵当権）</t>
    <rPh sb="0" eb="2">
      <t>トウロク</t>
    </rPh>
    <rPh sb="2" eb="5">
      <t>メンキョゼイ</t>
    </rPh>
    <rPh sb="6" eb="9">
      <t>テイトウケン</t>
    </rPh>
    <phoneticPr fontId="1"/>
  </si>
  <si>
    <t>抹消登記</t>
    <rPh sb="0" eb="2">
      <t>マッショウ</t>
    </rPh>
    <rPh sb="2" eb="4">
      <t>トウキ</t>
    </rPh>
    <phoneticPr fontId="1"/>
  </si>
  <si>
    <t>抹消登記費用</t>
    <rPh sb="0" eb="2">
      <t>マッショウ</t>
    </rPh>
    <rPh sb="2" eb="4">
      <t>トウキ</t>
    </rPh>
    <rPh sb="4" eb="6">
      <t>ヒヨウ</t>
    </rPh>
    <phoneticPr fontId="1"/>
  </si>
  <si>
    <t>設定登記費用</t>
    <rPh sb="0" eb="2">
      <t>セッテイ</t>
    </rPh>
    <rPh sb="2" eb="4">
      <t>トウキ</t>
    </rPh>
    <rPh sb="4" eb="6">
      <t>ヒヨウ</t>
    </rPh>
    <phoneticPr fontId="1"/>
  </si>
  <si>
    <t>設定登記</t>
    <rPh sb="0" eb="2">
      <t>セッテイ</t>
    </rPh>
    <rPh sb="2" eb="4">
      <t>トウキ</t>
    </rPh>
    <phoneticPr fontId="1"/>
  </si>
  <si>
    <r>
      <t xml:space="preserve">雑費 </t>
    </r>
    <r>
      <rPr>
        <sz val="9"/>
        <color theme="1"/>
        <rFont val="ＭＳ Ｐゴシック"/>
        <family val="3"/>
        <charset val="128"/>
        <scheme val="minor"/>
      </rPr>
      <t>（印紙・切手・振込手数料等）</t>
    </r>
    <rPh sb="0" eb="2">
      <t>ザッピ</t>
    </rPh>
    <rPh sb="4" eb="6">
      <t>インシ</t>
    </rPh>
    <rPh sb="7" eb="9">
      <t>キッテ</t>
    </rPh>
    <rPh sb="10" eb="12">
      <t>フリコミ</t>
    </rPh>
    <rPh sb="12" eb="15">
      <t>テスウリョウ</t>
    </rPh>
    <rPh sb="15" eb="16">
      <t>トウ</t>
    </rPh>
    <phoneticPr fontId="1"/>
  </si>
  <si>
    <t>〇</t>
    <phoneticPr fontId="1"/>
  </si>
  <si>
    <t>リフォーム等費用（税込）</t>
    <rPh sb="5" eb="6">
      <t>トウ</t>
    </rPh>
    <rPh sb="6" eb="8">
      <t>ヒヨウ</t>
    </rPh>
    <rPh sb="9" eb="11">
      <t>ゼイコミ</t>
    </rPh>
    <phoneticPr fontId="1"/>
  </si>
  <si>
    <t>合　計</t>
    <rPh sb="0" eb="1">
      <t>ア</t>
    </rPh>
    <rPh sb="2" eb="3">
      <t>ケイ</t>
    </rPh>
    <phoneticPr fontId="1"/>
  </si>
  <si>
    <t>借換え諸費用小計</t>
    <rPh sb="0" eb="2">
      <t>カリカ</t>
    </rPh>
    <rPh sb="3" eb="6">
      <t>ショヒヨウ</t>
    </rPh>
    <rPh sb="6" eb="8">
      <t>ショウケイ</t>
    </rPh>
    <phoneticPr fontId="1"/>
  </si>
  <si>
    <t>注）当初住宅ローンの保証料の精算につきましては、除外させていただきます。</t>
    <rPh sb="0" eb="1">
      <t>チュウ</t>
    </rPh>
    <rPh sb="2" eb="4">
      <t>トウショ</t>
    </rPh>
    <rPh sb="4" eb="6">
      <t>ジュウタク</t>
    </rPh>
    <rPh sb="10" eb="13">
      <t>ホショウリョウ</t>
    </rPh>
    <rPh sb="14" eb="16">
      <t>セイサン</t>
    </rPh>
    <rPh sb="24" eb="26">
      <t>ジョガイ</t>
    </rPh>
    <phoneticPr fontId="1"/>
  </si>
  <si>
    <t>借換え住宅ローン金額</t>
  </si>
  <si>
    <t>（十万円単位）</t>
    <rPh sb="1" eb="4">
      <t>ジュウマンエン</t>
    </rPh>
    <rPh sb="4" eb="6">
      <t>タンイ</t>
    </rPh>
    <phoneticPr fontId="1"/>
  </si>
  <si>
    <t>万円</t>
    <rPh sb="0" eb="2">
      <t>マンエン</t>
    </rPh>
    <phoneticPr fontId="1"/>
  </si>
  <si>
    <t>借換後返済額</t>
    <rPh sb="0" eb="2">
      <t>カリカ</t>
    </rPh>
    <rPh sb="2" eb="3">
      <t>ゴ</t>
    </rPh>
    <rPh sb="3" eb="5">
      <t>ヘンサイ</t>
    </rPh>
    <rPh sb="5" eb="6">
      <t>ガク</t>
    </rPh>
    <phoneticPr fontId="1"/>
  </si>
  <si>
    <t>当初返済額</t>
    <rPh sb="0" eb="2">
      <t>トウショ</t>
    </rPh>
    <rPh sb="2" eb="4">
      <t>ヘンサイ</t>
    </rPh>
    <rPh sb="4" eb="5">
      <t>ガク</t>
    </rPh>
    <phoneticPr fontId="1"/>
  </si>
  <si>
    <t>入力欄</t>
    <rPh sb="0" eb="2">
      <t>ニュウリョク</t>
    </rPh>
    <rPh sb="2" eb="3">
      <t>ラン</t>
    </rPh>
    <phoneticPr fontId="1"/>
  </si>
  <si>
    <t>借換後適用金利</t>
    <rPh sb="0" eb="2">
      <t>カリカ</t>
    </rPh>
    <rPh sb="2" eb="3">
      <t>ゴ</t>
    </rPh>
    <rPh sb="3" eb="5">
      <t>テキヨウ</t>
    </rPh>
    <rPh sb="5" eb="7">
      <t>キンリ</t>
    </rPh>
    <phoneticPr fontId="1"/>
  </si>
  <si>
    <t>借換後返済回数</t>
    <rPh sb="0" eb="2">
      <t>カリカ</t>
    </rPh>
    <rPh sb="2" eb="3">
      <t>ゴ</t>
    </rPh>
    <rPh sb="3" eb="5">
      <t>ヘンサイ</t>
    </rPh>
    <rPh sb="5" eb="7">
      <t>カイスウ</t>
    </rPh>
    <phoneticPr fontId="1"/>
  </si>
  <si>
    <t>％</t>
    <phoneticPr fontId="1"/>
  </si>
  <si>
    <t>回</t>
    <rPh sb="0" eb="1">
      <t>カイ</t>
    </rPh>
    <phoneticPr fontId="1"/>
  </si>
  <si>
    <t>―　実質負担ゼロ判定シート　―</t>
    <rPh sb="2" eb="4">
      <t>ジッシツ</t>
    </rPh>
    <rPh sb="4" eb="6">
      <t>フタン</t>
    </rPh>
    <rPh sb="8" eb="10">
      <t>ハンテイ</t>
    </rPh>
    <phoneticPr fontId="1"/>
  </si>
  <si>
    <t>　　 あくまでも概算ですので、実際にはシミュレーションを正確におこなってください。</t>
    <rPh sb="8" eb="10">
      <t>ガイサン</t>
    </rPh>
    <rPh sb="15" eb="17">
      <t>ジッサイ</t>
    </rPh>
    <rPh sb="28" eb="30">
      <t>セイカク</t>
    </rPh>
    <phoneticPr fontId="1"/>
  </si>
  <si>
    <t>注） 簡易的ですので、月々返済のみでの計算にしてあります。</t>
    <rPh sb="0" eb="1">
      <t>チュウ</t>
    </rPh>
    <rPh sb="3" eb="5">
      <t>カンイ</t>
    </rPh>
    <rPh sb="5" eb="6">
      <t>テキ</t>
    </rPh>
    <rPh sb="11" eb="13">
      <t>ツキヅキ</t>
    </rPh>
    <rPh sb="13" eb="15">
      <t>ヘンサイ</t>
    </rPh>
    <rPh sb="19" eb="21">
      <t>ケイサン</t>
    </rPh>
    <phoneticPr fontId="1"/>
  </si>
  <si>
    <t>　　注） こちらのシートを先に入力ください。</t>
    <rPh sb="2" eb="3">
      <t>チュウ</t>
    </rPh>
    <rPh sb="13" eb="14">
      <t>サキ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</si>
</sst>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;&quot;▲ &quot;0"/>
    <numFmt numFmtId="178" formatCode="#,##0.000;&quot;▲ &quot;#,##0.000"/>
    <numFmt numFmtId="179" formatCode="0.000;&quot;▲ &quot;0.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176" fontId="0" fillId="0" borderId="6" xfId="0" applyNumberFormat="1" applyFill="1" applyBorder="1" applyAlignment="1" applyProtection="1">
      <alignment horizontal="right" vertical="center"/>
      <protection locked="0"/>
    </xf>
    <xf numFmtId="178" fontId="0" fillId="0" borderId="6" xfId="0" applyNumberFormat="1" applyFill="1" applyBorder="1" applyProtection="1">
      <alignment vertical="center"/>
      <protection locked="0"/>
    </xf>
    <xf numFmtId="176" fontId="0" fillId="0" borderId="6" xfId="0" applyNumberFormat="1" applyFill="1" applyBorder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/>
    </xf>
    <xf numFmtId="177" fontId="0" fillId="2" borderId="0" xfId="0" applyNumberFormat="1" applyFill="1" applyProtection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 applyProtection="1">
      <alignment horizontal="right" vertical="center"/>
      <protection locked="0"/>
    </xf>
    <xf numFmtId="0" fontId="6" fillId="7" borderId="6" xfId="0" applyFont="1" applyFill="1" applyBorder="1" applyAlignment="1" applyProtection="1">
      <alignment horizontal="right" vertical="center"/>
      <protection locked="0"/>
    </xf>
    <xf numFmtId="176" fontId="6" fillId="0" borderId="6" xfId="0" applyNumberFormat="1" applyFont="1" applyBorder="1" applyAlignment="1" applyProtection="1">
      <alignment horizontal="right" vertical="center"/>
      <protection hidden="1"/>
    </xf>
    <xf numFmtId="176" fontId="2" fillId="0" borderId="6" xfId="0" applyNumberFormat="1" applyFont="1" applyBorder="1" applyAlignment="1" applyProtection="1">
      <alignment horizontal="right" vertical="center"/>
      <protection hidden="1"/>
    </xf>
    <xf numFmtId="176" fontId="2" fillId="0" borderId="6" xfId="0" applyNumberFormat="1" applyFont="1" applyBorder="1" applyProtection="1">
      <alignment vertical="center"/>
      <protection hidden="1"/>
    </xf>
    <xf numFmtId="0" fontId="0" fillId="2" borderId="0" xfId="0" applyFill="1">
      <alignment vertical="center"/>
    </xf>
    <xf numFmtId="179" fontId="6" fillId="7" borderId="6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right" vertical="center"/>
    </xf>
    <xf numFmtId="0" fontId="17" fillId="4" borderId="0" xfId="0" applyFont="1" applyFill="1" applyAlignment="1">
      <alignment horizontal="right" vertical="center"/>
    </xf>
    <xf numFmtId="0" fontId="4" fillId="2" borderId="0" xfId="0" applyFont="1" applyFill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</xf>
    <xf numFmtId="0" fontId="0" fillId="2" borderId="5" xfId="0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176" fontId="2" fillId="3" borderId="1" xfId="0" applyNumberFormat="1" applyFont="1" applyFill="1" applyBorder="1" applyAlignment="1" applyProtection="1">
      <alignment horizontal="right" vertical="center"/>
      <protection hidden="1"/>
    </xf>
    <xf numFmtId="176" fontId="2" fillId="3" borderId="2" xfId="0" applyNumberFormat="1" applyFont="1" applyFill="1" applyBorder="1" applyAlignment="1" applyProtection="1">
      <alignment horizontal="right" vertical="center"/>
      <protection hidden="1"/>
    </xf>
    <xf numFmtId="176" fontId="2" fillId="3" borderId="3" xfId="0" applyNumberFormat="1" applyFont="1" applyFill="1" applyBorder="1" applyAlignment="1" applyProtection="1">
      <alignment horizontal="right" vertical="center"/>
      <protection hidden="1"/>
    </xf>
    <xf numFmtId="176" fontId="2" fillId="3" borderId="4" xfId="0" applyNumberFormat="1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9" fillId="7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2" fillId="0" borderId="8" xfId="0" applyNumberFormat="1" applyFont="1" applyBorder="1" applyAlignment="1" applyProtection="1">
      <alignment horizontal="right" vertical="center"/>
      <protection hidden="1"/>
    </xf>
    <xf numFmtId="176" fontId="2" fillId="0" borderId="9" xfId="0" applyNumberFormat="1" applyFont="1" applyBorder="1" applyAlignment="1" applyProtection="1">
      <alignment horizontal="right" vertical="center"/>
      <protection hidden="1"/>
    </xf>
    <xf numFmtId="176" fontId="2" fillId="0" borderId="10" xfId="0" applyNumberFormat="1" applyFont="1" applyBorder="1" applyAlignment="1" applyProtection="1">
      <alignment horizontal="right" vertical="center"/>
      <protection hidden="1"/>
    </xf>
    <xf numFmtId="0" fontId="2" fillId="6" borderId="7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left"/>
      <protection hidden="1"/>
    </xf>
    <xf numFmtId="176" fontId="6" fillId="0" borderId="6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99FF"/>
      <color rgb="FFCCFFFF"/>
      <color rgb="FFFF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323851</xdr:colOff>
      <xdr:row>12</xdr:row>
      <xdr:rowOff>0</xdr:rowOff>
    </xdr:from>
    <xdr:ext cx="1524000" cy="5038725"/>
    <xdr:sp macro="" textlink="">
      <xdr:nvSpPr>
        <xdr:cNvPr id="2" name="テキスト ボックス 1"/>
        <xdr:cNvSpPr txBox="1"/>
      </xdr:nvSpPr>
      <xdr:spPr>
        <a:xfrm>
          <a:off x="4924426" y="2895600"/>
          <a:ext cx="1524000" cy="50387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 b="1"/>
            <a:t>印紙代</a:t>
          </a:r>
          <a:r>
            <a:rPr kumimoji="1" lang="ja-JP" altLang="en-US" sz="900"/>
            <a:t>　契約書記載金額</a:t>
          </a:r>
          <a:endParaRPr kumimoji="1" lang="en-US" altLang="ja-JP" sz="900"/>
        </a:p>
        <a:p>
          <a:r>
            <a:rPr kumimoji="1" lang="en-US" altLang="ja-JP" sz="900"/>
            <a:t>1</a:t>
          </a:r>
          <a:r>
            <a:rPr kumimoji="1" lang="ja-JP" altLang="en-US" sz="900"/>
            <a:t>千万円超 ～ </a:t>
          </a:r>
          <a:r>
            <a:rPr kumimoji="1" lang="en-US" altLang="ja-JP" sz="900"/>
            <a:t>5</a:t>
          </a:r>
          <a:r>
            <a:rPr kumimoji="1" lang="ja-JP" altLang="en-US" sz="900"/>
            <a:t>千万円以下</a:t>
          </a:r>
          <a:endParaRPr kumimoji="1" lang="en-US" altLang="ja-JP" sz="900"/>
        </a:p>
        <a:p>
          <a:r>
            <a:rPr kumimoji="1" lang="ja-JP" altLang="en-US" sz="900"/>
            <a:t>　　　　　　　　　</a:t>
          </a:r>
          <a:r>
            <a:rPr kumimoji="1" lang="ja-JP" altLang="en-US" sz="900" b="1"/>
            <a:t>２０，０００円</a:t>
          </a:r>
          <a:endParaRPr kumimoji="1" lang="en-US" altLang="ja-JP" sz="900" b="1"/>
        </a:p>
        <a:p>
          <a:r>
            <a:rPr kumimoji="1" lang="ja-JP" altLang="en-US" sz="900"/>
            <a:t>　</a:t>
          </a:r>
          <a:r>
            <a:rPr kumimoji="1" lang="ja-JP" altLang="en-US" sz="900" baseline="0"/>
            <a:t> </a:t>
          </a:r>
          <a:r>
            <a:rPr kumimoji="1" lang="en-US" altLang="ja-JP" sz="900"/>
            <a:t>5</a:t>
          </a:r>
          <a:r>
            <a:rPr kumimoji="1" lang="ja-JP" altLang="en-US" sz="900"/>
            <a:t>千万円超  ～</a:t>
          </a:r>
          <a:r>
            <a:rPr kumimoji="1" lang="ja-JP" altLang="en-US" sz="900" baseline="0"/>
            <a:t> </a:t>
          </a:r>
          <a:r>
            <a:rPr kumimoji="1" lang="en-US" altLang="ja-JP" sz="900"/>
            <a:t>1</a:t>
          </a:r>
          <a:r>
            <a:rPr kumimoji="1" lang="ja-JP" altLang="en-US" sz="900"/>
            <a:t>億円以下</a:t>
          </a:r>
          <a:endParaRPr kumimoji="1" lang="en-US" altLang="ja-JP" sz="900"/>
        </a:p>
        <a:p>
          <a:r>
            <a:rPr kumimoji="1" lang="ja-JP" altLang="en-US" sz="900"/>
            <a:t>　　　　　　　　　</a:t>
          </a:r>
          <a:r>
            <a:rPr kumimoji="1" lang="ja-JP" altLang="en-US" sz="900" b="1"/>
            <a:t>６０，０００円</a:t>
          </a:r>
          <a:endParaRPr kumimoji="1" lang="en-US" altLang="ja-JP" sz="900" b="1"/>
        </a:p>
        <a:p>
          <a:endParaRPr kumimoji="1" lang="en-US" altLang="ja-JP" sz="900"/>
        </a:p>
        <a:p>
          <a:r>
            <a:rPr kumimoji="1" lang="ja-JP" altLang="en-US" sz="900" b="1"/>
            <a:t>事務手数料</a:t>
          </a:r>
          <a:r>
            <a:rPr kumimoji="1" lang="ja-JP" altLang="en-US" sz="900"/>
            <a:t>　目安</a:t>
          </a:r>
          <a:endParaRPr kumimoji="1" lang="en-US" altLang="ja-JP" sz="900"/>
        </a:p>
        <a:p>
          <a:r>
            <a:rPr kumimoji="1" lang="ja-JP" altLang="en-US" sz="900"/>
            <a:t>　　　</a:t>
          </a:r>
          <a:r>
            <a:rPr kumimoji="1" lang="ja-JP" altLang="en-US" sz="900" b="1"/>
            <a:t>５０，０００円＋消費税</a:t>
          </a:r>
          <a:endParaRPr kumimoji="1" lang="en-US" altLang="ja-JP" sz="900" b="1"/>
        </a:p>
        <a:p>
          <a:endParaRPr kumimoji="1" lang="en-US" altLang="ja-JP" sz="900"/>
        </a:p>
        <a:p>
          <a:r>
            <a:rPr kumimoji="1" lang="ja-JP" altLang="en-US" sz="900" b="1"/>
            <a:t>保証料</a:t>
          </a:r>
          <a:r>
            <a:rPr kumimoji="1" lang="ja-JP" altLang="en-US" sz="900"/>
            <a:t>（一括前払い）　目安</a:t>
          </a:r>
          <a:endParaRPr kumimoji="1" lang="en-US" altLang="ja-JP" sz="900"/>
        </a:p>
        <a:p>
          <a:r>
            <a:rPr kumimoji="1" lang="ja-JP" altLang="en-US" sz="900"/>
            <a:t>借入期間　</a:t>
          </a:r>
          <a:r>
            <a:rPr kumimoji="1" lang="en-US" altLang="ja-JP" sz="900" b="1"/>
            <a:t>25</a:t>
          </a:r>
          <a:r>
            <a:rPr kumimoji="1" lang="ja-JP" altLang="en-US" sz="900" b="1"/>
            <a:t>年</a:t>
          </a:r>
          <a:endParaRPr kumimoji="1" lang="en-US" altLang="ja-JP" sz="900" b="1"/>
        </a:p>
        <a:p>
          <a:r>
            <a:rPr kumimoji="1" lang="ja-JP" altLang="en-US" sz="900" b="1"/>
            <a:t>１７，２５９円</a:t>
          </a:r>
          <a:r>
            <a:rPr kumimoji="1" lang="ja-JP" altLang="en-US" sz="900"/>
            <a:t>／百万円あたり</a:t>
          </a:r>
          <a:endParaRPr kumimoji="1" lang="en-US" altLang="ja-JP" sz="900"/>
        </a:p>
        <a:p>
          <a:r>
            <a:rPr kumimoji="1" lang="ja-JP" altLang="en-US" sz="900"/>
            <a:t>借入期間　</a:t>
          </a:r>
          <a:r>
            <a:rPr kumimoji="1" lang="en-US" altLang="ja-JP" sz="900" b="1"/>
            <a:t>20</a:t>
          </a:r>
          <a:r>
            <a:rPr kumimoji="1" lang="ja-JP" altLang="en-US" sz="900" b="1"/>
            <a:t>年</a:t>
          </a:r>
          <a:endParaRPr kumimoji="1" lang="en-US" altLang="ja-JP" sz="900" b="1"/>
        </a:p>
        <a:p>
          <a:r>
            <a:rPr kumimoji="1" lang="ja-JP" altLang="en-US" sz="900" b="1"/>
            <a:t>１４，８３５円</a:t>
          </a:r>
          <a:r>
            <a:rPr kumimoji="1" lang="ja-JP" altLang="en-US" sz="900"/>
            <a:t>／百万円あたり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 b="1"/>
            <a:t>登記費用（抵当権）</a:t>
          </a:r>
          <a:endParaRPr kumimoji="1" lang="en-US" altLang="ja-JP" sz="900" b="1"/>
        </a:p>
        <a:p>
          <a:r>
            <a:rPr kumimoji="1" lang="ja-JP" altLang="en-US" sz="900" b="1"/>
            <a:t>抹消</a:t>
          </a:r>
          <a:r>
            <a:rPr kumimoji="1" lang="ja-JP" altLang="en-US" sz="900"/>
            <a:t>（不動産２個）</a:t>
          </a:r>
          <a:endParaRPr kumimoji="1" lang="en-US" altLang="ja-JP" sz="900"/>
        </a:p>
        <a:p>
          <a:r>
            <a:rPr kumimoji="1" lang="ja-JP" altLang="en-US" sz="900"/>
            <a:t>　　　</a:t>
          </a:r>
          <a:r>
            <a:rPr kumimoji="1" lang="ja-JP" altLang="en-US" sz="900" b="1"/>
            <a:t>１１，０００円＋消費税</a:t>
          </a:r>
          <a:endParaRPr kumimoji="1" lang="en-US" altLang="ja-JP" sz="900" b="1"/>
        </a:p>
        <a:p>
          <a:r>
            <a:rPr kumimoji="1" lang="ja-JP" altLang="en-US" sz="900" b="0"/>
            <a:t>　　（追加不動産１個につき</a:t>
          </a:r>
          <a:endParaRPr kumimoji="1" lang="en-US" altLang="ja-JP" sz="900" b="0"/>
        </a:p>
        <a:p>
          <a:r>
            <a:rPr kumimoji="1" lang="ja-JP" altLang="en-US" sz="900" b="0"/>
            <a:t>　　　約</a:t>
          </a:r>
          <a:r>
            <a:rPr kumimoji="1" lang="en-US" altLang="ja-JP" sz="900" b="0"/>
            <a:t>1,000</a:t>
          </a:r>
          <a:r>
            <a:rPr kumimoji="1" lang="ja-JP" altLang="en-US" sz="900" b="0"/>
            <a:t>円追加）</a:t>
          </a:r>
          <a:endParaRPr kumimoji="1" lang="en-US" altLang="ja-JP" sz="900" b="0"/>
        </a:p>
        <a:p>
          <a:r>
            <a:rPr kumimoji="1" lang="ja-JP" altLang="en-US" sz="900" b="1"/>
            <a:t>設定</a:t>
          </a:r>
          <a:endParaRPr kumimoji="1" lang="en-US" altLang="ja-JP" sz="900" b="1"/>
        </a:p>
        <a:p>
          <a:r>
            <a:rPr kumimoji="1" lang="ja-JP" altLang="en-US" sz="900"/>
            <a:t>課税標準価格</a:t>
          </a:r>
          <a:endParaRPr kumimoji="1" lang="en-US" altLang="ja-JP" sz="900"/>
        </a:p>
        <a:p>
          <a:r>
            <a:rPr kumimoji="1" lang="en-US" altLang="ja-JP" sz="900"/>
            <a:t>1,000</a:t>
          </a:r>
          <a:r>
            <a:rPr kumimoji="1" lang="ja-JP" altLang="en-US" sz="900"/>
            <a:t>～</a:t>
          </a:r>
          <a:r>
            <a:rPr kumimoji="1" lang="en-US" altLang="ja-JP" sz="900"/>
            <a:t>5,000</a:t>
          </a:r>
          <a:r>
            <a:rPr kumimoji="1" lang="ja-JP" altLang="en-US" sz="900"/>
            <a:t>万円以下</a:t>
          </a:r>
          <a:endParaRPr kumimoji="1" lang="en-US" altLang="ja-JP" sz="900"/>
        </a:p>
        <a:p>
          <a:r>
            <a:rPr kumimoji="1" lang="ja-JP" altLang="en-US" sz="900"/>
            <a:t>不動産の個数２個の場合</a:t>
          </a:r>
          <a:endParaRPr kumimoji="1" lang="en-US" altLang="ja-JP" sz="900"/>
        </a:p>
        <a:p>
          <a:r>
            <a:rPr kumimoji="1" lang="ja-JP" altLang="en-US" sz="900"/>
            <a:t>　　　</a:t>
          </a:r>
          <a:r>
            <a:rPr kumimoji="1" lang="ja-JP" altLang="en-US" sz="900" baseline="0"/>
            <a:t>  </a:t>
          </a:r>
          <a:r>
            <a:rPr kumimoji="1" lang="ja-JP" altLang="en-US" sz="900" b="1"/>
            <a:t>４万円程度＋消費税</a:t>
          </a:r>
          <a:endParaRPr kumimoji="1" lang="en-US" altLang="ja-JP" sz="900" b="1"/>
        </a:p>
        <a:p>
          <a:r>
            <a:rPr kumimoji="1" lang="ja-JP" altLang="en-US" sz="900" b="0"/>
            <a:t>　　（追加不動産１個につき</a:t>
          </a:r>
          <a:endParaRPr kumimoji="1" lang="en-US" altLang="ja-JP" sz="900" b="0"/>
        </a:p>
        <a:p>
          <a:r>
            <a:rPr kumimoji="1" lang="ja-JP" altLang="en-US" sz="900" b="0"/>
            <a:t>　　　約</a:t>
          </a:r>
          <a:r>
            <a:rPr kumimoji="1" lang="en-US" altLang="ja-JP" sz="900" b="0"/>
            <a:t>1,000</a:t>
          </a:r>
          <a:r>
            <a:rPr kumimoji="1" lang="ja-JP" altLang="en-US" sz="900" b="0"/>
            <a:t>円追加）</a:t>
          </a:r>
          <a:endParaRPr kumimoji="1" lang="en-US" altLang="ja-JP" sz="900" b="0"/>
        </a:p>
        <a:p>
          <a:endParaRPr kumimoji="1" lang="en-US" altLang="ja-JP" sz="900"/>
        </a:p>
        <a:p>
          <a:r>
            <a:rPr kumimoji="1" lang="ja-JP" altLang="en-US" sz="900" b="1"/>
            <a:t>登録免許税</a:t>
          </a:r>
          <a:endParaRPr kumimoji="1" lang="en-US" altLang="ja-JP" sz="900" b="1"/>
        </a:p>
        <a:p>
          <a:r>
            <a:rPr kumimoji="1" lang="ja-JP" altLang="en-US" sz="900" b="1"/>
            <a:t>抹消</a:t>
          </a:r>
          <a:endParaRPr kumimoji="1" lang="en-US" altLang="ja-JP" sz="900" b="1"/>
        </a:p>
        <a:p>
          <a:r>
            <a:rPr kumimoji="1" lang="ja-JP" altLang="en-US" sz="900" b="1"/>
            <a:t>不動産の個数</a:t>
          </a:r>
          <a:r>
            <a:rPr kumimoji="1" lang="en-US" altLang="ja-JP" sz="900" b="1"/>
            <a:t>×</a:t>
          </a:r>
          <a:r>
            <a:rPr kumimoji="1" lang="ja-JP" altLang="en-US" sz="900" b="1"/>
            <a:t>１，０００円</a:t>
          </a:r>
          <a:endParaRPr kumimoji="1" lang="en-US" altLang="ja-JP" sz="900" b="1"/>
        </a:p>
        <a:p>
          <a:r>
            <a:rPr kumimoji="1" lang="ja-JP" altLang="en-US" sz="900" b="1"/>
            <a:t>設定</a:t>
          </a:r>
          <a:endParaRPr kumimoji="1" lang="en-US" altLang="ja-JP" sz="900" b="1"/>
        </a:p>
        <a:p>
          <a:r>
            <a:rPr kumimoji="1" lang="ja-JP" altLang="en-US" sz="900"/>
            <a:t>　　　　　　</a:t>
          </a:r>
          <a:r>
            <a:rPr kumimoji="1" lang="ja-JP" altLang="en-US" sz="900" b="1"/>
            <a:t>債権額</a:t>
          </a:r>
          <a:r>
            <a:rPr kumimoji="1" lang="en-US" altLang="ja-JP" sz="900" b="1"/>
            <a:t>×</a:t>
          </a:r>
          <a:r>
            <a:rPr kumimoji="1" lang="ja-JP" altLang="en-US" sz="900" b="1"/>
            <a:t>０．４％</a:t>
          </a:r>
          <a:endParaRPr kumimoji="1" lang="en-US" altLang="ja-JP" sz="900" b="1"/>
        </a:p>
        <a:p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　</a:t>
          </a:r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showRowColHeaders="0" tabSelected="1" showRuler="0" view="pageLayout" zoomScaleNormal="100" workbookViewId="0">
      <selection activeCell="F3" sqref="F3"/>
    </sheetView>
  </sheetViews>
  <sheetFormatPr defaultRowHeight="13.5" x14ac:dyDescent="0.15"/>
  <cols>
    <col min="1" max="1" width="10.625" customWidth="1"/>
    <col min="2" max="2" width="20.625" customWidth="1"/>
    <col min="3" max="3" width="12.625" customWidth="1"/>
    <col min="4" max="4" width="5.625" customWidth="1"/>
    <col min="5" max="5" width="20.625" customWidth="1"/>
    <col min="6" max="6" width="12.625" customWidth="1"/>
    <col min="7" max="8" width="5.625" customWidth="1"/>
    <col min="9" max="10" width="10.625" customWidth="1"/>
    <col min="11" max="12" width="5.625" customWidth="1"/>
    <col min="13" max="14" width="10.625" customWidth="1"/>
    <col min="15" max="15" width="5.625" customWidth="1"/>
    <col min="16" max="16" width="10.625" customWidth="1"/>
  </cols>
  <sheetData>
    <row r="1" spans="1:16" ht="20.100000000000001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0.100000000000001" customHeight="1" x14ac:dyDescent="0.15">
      <c r="A2" s="4"/>
      <c r="B2" s="35" t="s">
        <v>5</v>
      </c>
      <c r="C2" s="35"/>
      <c r="D2" s="3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0.100000000000001" customHeight="1" x14ac:dyDescent="0.15">
      <c r="A3" s="4"/>
      <c r="B3" s="35"/>
      <c r="C3" s="35"/>
      <c r="D3" s="35"/>
      <c r="E3" s="5"/>
      <c r="F3" s="6"/>
      <c r="G3" s="36" t="s">
        <v>13</v>
      </c>
      <c r="H3" s="37"/>
      <c r="I3" s="37"/>
      <c r="J3" s="4"/>
      <c r="K3" s="4"/>
      <c r="L3" s="4"/>
      <c r="M3" s="4"/>
      <c r="N3" s="4"/>
      <c r="O3" s="4"/>
      <c r="P3" s="4"/>
    </row>
    <row r="4" spans="1:16" ht="24.95" customHeight="1" x14ac:dyDescent="0.15">
      <c r="A4" s="4"/>
      <c r="B4" s="4"/>
      <c r="C4" s="4"/>
      <c r="D4" s="4"/>
      <c r="E4" s="4"/>
      <c r="F4" s="43" t="s">
        <v>47</v>
      </c>
      <c r="G4" s="43"/>
      <c r="H4" s="43"/>
      <c r="I4" s="43"/>
      <c r="J4" s="4"/>
      <c r="K4" s="4"/>
      <c r="L4" s="4"/>
      <c r="M4" s="4"/>
      <c r="N4" s="4"/>
      <c r="O4" s="4"/>
      <c r="P4" s="4"/>
    </row>
    <row r="5" spans="1:16" ht="24.95" customHeight="1" x14ac:dyDescent="0.15">
      <c r="A5" s="4"/>
      <c r="B5" s="38" t="s">
        <v>0</v>
      </c>
      <c r="C5" s="3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0.100000000000001" customHeight="1" x14ac:dyDescent="0.15">
      <c r="A7" s="4"/>
      <c r="B7" s="7" t="s">
        <v>1</v>
      </c>
      <c r="C7" s="1">
        <v>66252</v>
      </c>
      <c r="D7" s="4" t="s">
        <v>2</v>
      </c>
      <c r="E7" s="7" t="s">
        <v>9</v>
      </c>
      <c r="F7" s="2">
        <v>2</v>
      </c>
      <c r="G7" s="4" t="s">
        <v>3</v>
      </c>
      <c r="H7" s="7"/>
      <c r="I7" s="8"/>
      <c r="J7" s="4"/>
      <c r="K7" s="4"/>
      <c r="L7" s="4"/>
      <c r="M7" s="4"/>
      <c r="N7" s="4"/>
      <c r="O7" s="4"/>
      <c r="P7" s="4"/>
    </row>
    <row r="8" spans="1:16" ht="20.100000000000001" customHeight="1" x14ac:dyDescent="0.15">
      <c r="A8" s="4"/>
      <c r="B8" s="4"/>
      <c r="C8" s="4"/>
      <c r="D8" s="4"/>
      <c r="E8" s="4"/>
      <c r="F8" s="4"/>
      <c r="G8" s="4"/>
      <c r="H8" s="4"/>
      <c r="I8" s="39">
        <f>($C$7*((1+$F$7/1200)^($C$9-$F$9)-1))/($F$7/1200*(1+$F$7/1200)^($C$9-$F$9))</f>
        <v>15630841.532009518</v>
      </c>
      <c r="J8" s="40"/>
      <c r="K8" s="32" t="s">
        <v>2</v>
      </c>
      <c r="L8" s="4"/>
      <c r="M8" s="4"/>
      <c r="N8" s="4"/>
      <c r="O8" s="4"/>
      <c r="P8" s="4"/>
    </row>
    <row r="9" spans="1:16" ht="20.100000000000001" customHeight="1" x14ac:dyDescent="0.15">
      <c r="A9" s="4"/>
      <c r="B9" s="7" t="s">
        <v>6</v>
      </c>
      <c r="C9" s="3">
        <v>420</v>
      </c>
      <c r="D9" s="4" t="s">
        <v>4</v>
      </c>
      <c r="E9" s="7" t="s">
        <v>8</v>
      </c>
      <c r="F9" s="3">
        <v>120</v>
      </c>
      <c r="G9" s="37" t="s">
        <v>7</v>
      </c>
      <c r="H9" s="37"/>
      <c r="I9" s="41"/>
      <c r="J9" s="42"/>
      <c r="K9" s="32"/>
      <c r="L9" s="4"/>
      <c r="M9" s="4"/>
      <c r="N9" s="4"/>
      <c r="O9" s="4"/>
      <c r="P9" s="4"/>
    </row>
    <row r="10" spans="1:16" ht="22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24.95" customHeight="1" x14ac:dyDescent="0.15">
      <c r="A11" s="4"/>
      <c r="B11" s="38" t="s">
        <v>10</v>
      </c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3" t="s">
        <v>12</v>
      </c>
      <c r="N12" s="33"/>
      <c r="O12" s="4"/>
      <c r="P12" s="4"/>
    </row>
    <row r="13" spans="1:16" ht="20.100000000000001" customHeight="1" x14ac:dyDescent="0.15">
      <c r="A13" s="4"/>
      <c r="B13" s="7" t="s">
        <v>1</v>
      </c>
      <c r="C13" s="1">
        <v>199328</v>
      </c>
      <c r="D13" s="4" t="s">
        <v>2</v>
      </c>
      <c r="E13" s="7" t="s">
        <v>9</v>
      </c>
      <c r="F13" s="2">
        <v>2</v>
      </c>
      <c r="G13" s="4" t="s">
        <v>3</v>
      </c>
      <c r="H13" s="7"/>
      <c r="I13" s="4"/>
      <c r="J13" s="4"/>
      <c r="K13" s="4"/>
      <c r="L13" s="4"/>
      <c r="M13" s="34"/>
      <c r="N13" s="34"/>
      <c r="O13" s="4"/>
      <c r="P13" s="4"/>
    </row>
    <row r="14" spans="1:16" ht="20.100000000000001" customHeight="1" x14ac:dyDescent="0.15">
      <c r="A14" s="4"/>
      <c r="B14" s="4"/>
      <c r="C14" s="4"/>
      <c r="D14" s="4"/>
      <c r="E14" s="4"/>
      <c r="F14" s="4"/>
      <c r="G14" s="4"/>
      <c r="H14" s="4"/>
      <c r="I14" s="39">
        <f>($C$13*((1+$F$13/200)^($C$15-$F$15)-1))/($F$13/200*(1+$F$13/200)^($C$15-$F$15))</f>
        <v>7812883.7152401134</v>
      </c>
      <c r="J14" s="40"/>
      <c r="K14" s="32" t="s">
        <v>2</v>
      </c>
      <c r="L14" s="4"/>
      <c r="M14" s="39">
        <f>SUM(I8,I14)</f>
        <v>23443725.247249633</v>
      </c>
      <c r="N14" s="40"/>
      <c r="O14" s="32" t="s">
        <v>11</v>
      </c>
      <c r="P14" s="4"/>
    </row>
    <row r="15" spans="1:16" ht="20.100000000000001" customHeight="1" x14ac:dyDescent="0.15">
      <c r="A15" s="4"/>
      <c r="B15" s="7" t="s">
        <v>6</v>
      </c>
      <c r="C15" s="3">
        <v>70</v>
      </c>
      <c r="D15" s="4" t="s">
        <v>4</v>
      </c>
      <c r="E15" s="7" t="s">
        <v>8</v>
      </c>
      <c r="F15" s="3">
        <v>20</v>
      </c>
      <c r="G15" s="37" t="s">
        <v>7</v>
      </c>
      <c r="H15" s="37"/>
      <c r="I15" s="41"/>
      <c r="J15" s="42"/>
      <c r="K15" s="32"/>
      <c r="L15" s="4"/>
      <c r="M15" s="41"/>
      <c r="N15" s="42"/>
      <c r="O15" s="32"/>
      <c r="P15" s="4"/>
    </row>
    <row r="16" spans="1:16" ht="20.100000000000001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1" t="s">
        <v>14</v>
      </c>
      <c r="N16" s="31"/>
      <c r="O16" s="31"/>
      <c r="P16" s="4"/>
    </row>
    <row r="17" spans="1:16" ht="20.100000000000001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31"/>
      <c r="N17" s="31"/>
      <c r="O17" s="31"/>
      <c r="P17" s="4"/>
    </row>
    <row r="18" spans="1:16" ht="20.100000000000001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0.100000000000001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</sheetData>
  <sheetProtection password="C681" sheet="1" objects="1" scenarios="1"/>
  <mergeCells count="15">
    <mergeCell ref="M16:O17"/>
    <mergeCell ref="O14:O15"/>
    <mergeCell ref="M12:N13"/>
    <mergeCell ref="B2:D3"/>
    <mergeCell ref="G3:I3"/>
    <mergeCell ref="B11:C11"/>
    <mergeCell ref="G15:H15"/>
    <mergeCell ref="I14:J15"/>
    <mergeCell ref="K14:K15"/>
    <mergeCell ref="M14:N15"/>
    <mergeCell ref="G9:H9"/>
    <mergeCell ref="I8:J9"/>
    <mergeCell ref="K8:K9"/>
    <mergeCell ref="B5:C5"/>
    <mergeCell ref="F4:I4"/>
  </mergeCells>
  <phoneticPr fontId="1"/>
  <printOptions horizontalCentered="1" verticalCentered="1"/>
  <pageMargins left="0" right="0" top="0" bottom="0" header="0" footer="0"/>
  <pageSetup paperSize="9" scale="8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showRowColHeaders="0" showRuler="0" view="pageLayout" zoomScaleNormal="100" workbookViewId="0">
      <selection activeCell="H3" sqref="H3:J3"/>
    </sheetView>
  </sheetViews>
  <sheetFormatPr defaultRowHeight="13.5" x14ac:dyDescent="0.15"/>
  <cols>
    <col min="1" max="2" width="5.625" customWidth="1"/>
    <col min="3" max="3" width="25.625" customWidth="1"/>
    <col min="4" max="4" width="3.625" customWidth="1"/>
    <col min="5" max="5" width="18.625" customWidth="1"/>
    <col min="6" max="6" width="5.625" customWidth="1"/>
    <col min="7" max="11" width="6.625" customWidth="1"/>
  </cols>
  <sheetData>
    <row r="1" spans="1:11" ht="18" customHeight="1" x14ac:dyDescent="0.15"/>
    <row r="2" spans="1:11" ht="24.95" customHeight="1" x14ac:dyDescent="0.15">
      <c r="A2" s="50" t="s">
        <v>44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ht="24.95" customHeight="1" x14ac:dyDescent="0.15">
      <c r="A3" s="13"/>
      <c r="B3" s="13"/>
      <c r="C3" s="13"/>
      <c r="D3" s="13"/>
      <c r="E3" s="13"/>
      <c r="F3" s="13"/>
      <c r="G3" s="21"/>
      <c r="H3" s="45"/>
      <c r="I3" s="46"/>
      <c r="J3" s="47"/>
      <c r="K3" t="s">
        <v>39</v>
      </c>
    </row>
    <row r="4" spans="1:11" ht="28.5" customHeight="1" x14ac:dyDescent="0.15"/>
    <row r="5" spans="1:11" ht="20.100000000000001" customHeight="1" x14ac:dyDescent="0.15">
      <c r="B5" s="9" t="s">
        <v>29</v>
      </c>
      <c r="C5" s="14" t="s">
        <v>15</v>
      </c>
      <c r="E5" s="24">
        <f>借入残高計算シート!M14</f>
        <v>23443725.247249633</v>
      </c>
      <c r="F5" s="10" t="s">
        <v>2</v>
      </c>
    </row>
    <row r="7" spans="1:11" ht="20.100000000000001" customHeight="1" x14ac:dyDescent="0.15">
      <c r="C7" s="14" t="s">
        <v>21</v>
      </c>
    </row>
    <row r="9" spans="1:11" ht="20.100000000000001" customHeight="1" x14ac:dyDescent="0.15">
      <c r="B9" s="9" t="s">
        <v>29</v>
      </c>
      <c r="C9" s="11" t="s">
        <v>16</v>
      </c>
      <c r="E9" s="22">
        <v>54000</v>
      </c>
      <c r="F9" s="10" t="s">
        <v>2</v>
      </c>
    </row>
    <row r="11" spans="1:11" ht="20.100000000000001" customHeight="1" x14ac:dyDescent="0.15">
      <c r="B11" s="9" t="s">
        <v>29</v>
      </c>
      <c r="C11" s="9" t="s">
        <v>17</v>
      </c>
      <c r="E11" s="22">
        <v>40000</v>
      </c>
      <c r="F11" s="10" t="s">
        <v>2</v>
      </c>
    </row>
    <row r="13" spans="1:11" ht="20.100000000000001" customHeight="1" x14ac:dyDescent="0.15">
      <c r="B13" s="9" t="s">
        <v>29</v>
      </c>
      <c r="C13" s="9" t="s">
        <v>18</v>
      </c>
      <c r="E13" s="22">
        <v>20000</v>
      </c>
      <c r="F13" s="10" t="s">
        <v>2</v>
      </c>
    </row>
    <row r="15" spans="1:11" ht="20.100000000000001" customHeight="1" x14ac:dyDescent="0.15">
      <c r="B15" s="9" t="s">
        <v>29</v>
      </c>
      <c r="C15" s="9" t="s">
        <v>19</v>
      </c>
      <c r="E15" s="22">
        <v>32400</v>
      </c>
      <c r="F15" s="10" t="s">
        <v>2</v>
      </c>
    </row>
    <row r="17" spans="2:7" ht="20.100000000000001" customHeight="1" x14ac:dyDescent="0.15">
      <c r="B17" s="9" t="s">
        <v>29</v>
      </c>
      <c r="C17" s="9" t="s">
        <v>20</v>
      </c>
      <c r="E17" s="22">
        <v>452186</v>
      </c>
      <c r="F17" s="10" t="s">
        <v>2</v>
      </c>
    </row>
    <row r="18" spans="2:7" x14ac:dyDescent="0.15">
      <c r="C18" s="44" t="s">
        <v>33</v>
      </c>
      <c r="D18" s="51"/>
      <c r="E18" s="51"/>
      <c r="F18" s="51"/>
      <c r="G18" s="51"/>
    </row>
    <row r="19" spans="2:7" ht="20.100000000000001" customHeight="1" x14ac:dyDescent="0.15">
      <c r="C19" s="12" t="s">
        <v>22</v>
      </c>
    </row>
    <row r="21" spans="2:7" ht="20.100000000000001" customHeight="1" x14ac:dyDescent="0.15">
      <c r="B21" s="9" t="s">
        <v>29</v>
      </c>
      <c r="C21" s="9" t="s">
        <v>25</v>
      </c>
      <c r="E21" s="22">
        <v>11880</v>
      </c>
      <c r="F21" s="10" t="s">
        <v>2</v>
      </c>
    </row>
    <row r="23" spans="2:7" ht="20.100000000000001" customHeight="1" x14ac:dyDescent="0.15">
      <c r="B23" s="9" t="s">
        <v>29</v>
      </c>
      <c r="C23" s="9" t="s">
        <v>26</v>
      </c>
      <c r="E23" s="22">
        <v>43200</v>
      </c>
      <c r="F23" s="10" t="s">
        <v>2</v>
      </c>
    </row>
    <row r="25" spans="2:7" ht="20.100000000000001" customHeight="1" x14ac:dyDescent="0.15">
      <c r="C25" s="9" t="s">
        <v>23</v>
      </c>
    </row>
    <row r="27" spans="2:7" ht="20.100000000000001" customHeight="1" x14ac:dyDescent="0.15">
      <c r="B27" s="9" t="s">
        <v>29</v>
      </c>
      <c r="C27" s="9" t="s">
        <v>24</v>
      </c>
      <c r="E27" s="22">
        <v>2000</v>
      </c>
      <c r="F27" s="10" t="s">
        <v>2</v>
      </c>
    </row>
    <row r="29" spans="2:7" ht="20.100000000000001" customHeight="1" x14ac:dyDescent="0.15">
      <c r="B29" s="9" t="s">
        <v>29</v>
      </c>
      <c r="C29" s="9" t="s">
        <v>27</v>
      </c>
      <c r="E29" s="22">
        <v>104800</v>
      </c>
      <c r="F29" s="10" t="s">
        <v>2</v>
      </c>
    </row>
    <row r="31" spans="2:7" ht="20.100000000000001" customHeight="1" x14ac:dyDescent="0.15">
      <c r="B31" s="9" t="s">
        <v>29</v>
      </c>
      <c r="C31" s="9" t="s">
        <v>28</v>
      </c>
      <c r="E31" s="22">
        <v>2000</v>
      </c>
      <c r="F31" s="10" t="s">
        <v>2</v>
      </c>
    </row>
    <row r="32" spans="2:7" ht="13.5" customHeight="1" x14ac:dyDescent="0.15">
      <c r="B32" s="9"/>
      <c r="C32" s="9"/>
      <c r="E32" s="16"/>
    </row>
    <row r="33" spans="2:11" ht="20.100000000000001" customHeight="1" x14ac:dyDescent="0.15">
      <c r="B33" s="9"/>
      <c r="C33" s="9" t="s">
        <v>32</v>
      </c>
      <c r="E33" s="24">
        <f>SUM(E9,E11,E13,E15,E17,E21,E23,E27,E29,E31)</f>
        <v>762466</v>
      </c>
      <c r="F33" s="10" t="s">
        <v>2</v>
      </c>
    </row>
    <row r="34" spans="2:11" ht="13.5" customHeight="1" x14ac:dyDescent="0.15"/>
    <row r="35" spans="2:11" ht="20.100000000000001" customHeight="1" x14ac:dyDescent="0.15">
      <c r="B35" s="9" t="s">
        <v>29</v>
      </c>
      <c r="C35" s="30" t="s">
        <v>30</v>
      </c>
      <c r="E35" s="57">
        <v>0</v>
      </c>
      <c r="F35" s="10" t="s">
        <v>2</v>
      </c>
    </row>
    <row r="37" spans="2:11" ht="24" customHeight="1" x14ac:dyDescent="0.15">
      <c r="C37" s="15" t="s">
        <v>31</v>
      </c>
      <c r="E37" s="25">
        <f>SUM(E5,E33,E35)</f>
        <v>24206191.247249633</v>
      </c>
      <c r="F37" s="10" t="s">
        <v>2</v>
      </c>
    </row>
    <row r="38" spans="2:11" ht="20.100000000000001" customHeight="1" x14ac:dyDescent="0.15"/>
    <row r="39" spans="2:11" ht="24" customHeight="1" x14ac:dyDescent="0.15">
      <c r="C39" s="17" t="s">
        <v>34</v>
      </c>
      <c r="E39" s="26">
        <f>ROUNDDOWN(E37/10000,-1)</f>
        <v>2420</v>
      </c>
      <c r="F39" s="18" t="s">
        <v>36</v>
      </c>
      <c r="G39" t="s">
        <v>35</v>
      </c>
    </row>
    <row r="41" spans="2:11" ht="20.100000000000001" customHeight="1" x14ac:dyDescent="0.15">
      <c r="C41" s="29" t="s">
        <v>40</v>
      </c>
      <c r="E41" s="28">
        <v>1</v>
      </c>
      <c r="F41" s="18" t="s">
        <v>42</v>
      </c>
      <c r="G41" s="48" t="s">
        <v>41</v>
      </c>
      <c r="H41" s="49"/>
      <c r="I41" s="23">
        <v>300</v>
      </c>
      <c r="J41" s="18" t="s">
        <v>43</v>
      </c>
    </row>
    <row r="43" spans="2:11" ht="20.100000000000001" customHeight="1" x14ac:dyDescent="0.15">
      <c r="E43" s="19" t="s">
        <v>37</v>
      </c>
      <c r="G43" s="56" t="str">
        <f>IF(E44&lt;=H44,"≦","＞")</f>
        <v>≦</v>
      </c>
      <c r="H43" s="55" t="s">
        <v>38</v>
      </c>
      <c r="I43" s="55"/>
      <c r="J43" s="55"/>
    </row>
    <row r="44" spans="2:11" ht="24" customHeight="1" x14ac:dyDescent="0.15">
      <c r="E44" s="25">
        <f>-TRUNC((PMT(E41/1200,I41,E39*10000,0)),0)</f>
        <v>91203</v>
      </c>
      <c r="F44" s="20" t="s">
        <v>2</v>
      </c>
      <c r="G44" s="56"/>
      <c r="H44" s="52">
        <f>借入残高計算シート!C7+(借入残高計算シート!C13/6)</f>
        <v>99473.333333333343</v>
      </c>
      <c r="I44" s="53"/>
      <c r="J44" s="54"/>
      <c r="K44" s="20" t="s">
        <v>2</v>
      </c>
    </row>
    <row r="46" spans="2:11" ht="20.100000000000001" customHeight="1" x14ac:dyDescent="0.15">
      <c r="E46" s="44" t="s">
        <v>46</v>
      </c>
      <c r="F46" s="44"/>
      <c r="G46" s="44"/>
      <c r="H46" s="44"/>
      <c r="I46" s="44"/>
      <c r="J46" s="44"/>
      <c r="K46" s="44"/>
    </row>
    <row r="47" spans="2:11" x14ac:dyDescent="0.15">
      <c r="E47" s="44" t="s">
        <v>45</v>
      </c>
      <c r="F47" s="44"/>
      <c r="G47" s="44"/>
      <c r="H47" s="44"/>
      <c r="I47" s="44"/>
      <c r="J47" s="44"/>
      <c r="K47" s="44"/>
    </row>
  </sheetData>
  <sheetProtection password="C681" sheet="1" objects="1" scenarios="1"/>
  <mergeCells count="9">
    <mergeCell ref="E47:K47"/>
    <mergeCell ref="E46:K46"/>
    <mergeCell ref="H3:J3"/>
    <mergeCell ref="G41:H41"/>
    <mergeCell ref="A2:J2"/>
    <mergeCell ref="C18:G18"/>
    <mergeCell ref="H44:J44"/>
    <mergeCell ref="H43:J43"/>
    <mergeCell ref="G43:G44"/>
  </mergeCells>
  <phoneticPr fontId="1"/>
  <printOptions horizontalCentered="1" verticalCentered="1"/>
  <pageMargins left="0" right="0" top="0" bottom="0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借入残高計算シート</vt:lpstr>
      <vt:lpstr>実質負担ゼロ判定シート</vt:lpstr>
      <vt:lpstr>借入残高計算シート!Print_Area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Kouji</dc:creator>
  <cp:lastModifiedBy>Kouji</cp:lastModifiedBy>
  <cp:lastPrinted>2014-12-15T02:12:29Z</cp:lastPrinted>
  <dcterms:created xsi:type="dcterms:W3CDTF">2014-04-30T13:23:41Z</dcterms:created>
  <dcterms:modified xsi:type="dcterms:W3CDTF">2015-02-07T10:40:40Z</dcterms:modified>
</cp:coreProperties>
</file>